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<sst xmlns="http://schemas.openxmlformats.org/spreadsheetml/2006/main" count="705" uniqueCount="366">
  <si>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</si>
  <si>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</si>
  <si>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</si>
  <si>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</si>
  <si>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</si>
  <si>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</si>
  <si>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</si>
  <si>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</si>
  <si>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</si>
  <si>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</si>
  <si>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</si>
  <si>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</si>
  <si>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</si>
  <si>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</si>
  <si>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</si>
  <si>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</si>
  <si>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</si>
  <si>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</si>
  <si>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</si>
  <si>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</si>
  <si>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</si>
  <si>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</si>
  <si>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</si>
  <si>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</si>
  <si>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</si>
  <si>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</si>
  <si>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</si>
  <si>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</si>
  <si>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</si>
  <si>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</si>
  <si>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</si>
  <si>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</si>
  <si>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</si>
  <si>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</si>
  <si>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</si>
  <si>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</si>
  <si>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</si>
  <si>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</si>
  <si>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</si>
  <si>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</si>
  <si>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</si>
  <si>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</si>
  <si>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</si>
  <si>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</si>
  <si>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</si>
  <si>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</si>
  <si>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</si>
  <si>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</si>
  <si>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</si>
  <si>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</si>
  <si>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</si>
  <si>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</si>
  <si>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</si>
  <si>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</si>
  <si>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</si>
  <si>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</si>
  <si>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</si>
  <si>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</si>
  <si>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</si>
  <si>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</si>
  <si>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</si>
  <si>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</si>
  <si>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</si>
  <si>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</si>
  <si>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</si>
  <si>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</si>
  <si>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</si>
  <si>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</si>
  <si>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</si>
  <si>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</si>
  <si>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</si>
  <si>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</si>
  <si>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</si>
  <si>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</si>
  <si>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</si>
  <si>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</si>
  <si>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</si>
  <si>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</si>
  <si>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</si>
  <si>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</si>
  <si>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</si>
  <si>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</si>
  <si>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</si>
  <si>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</si>
  <si>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</si>
  <si>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</si>
  <si>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</si>
  <si>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</si>
  <si>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</si>
  <si>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</si>
  <si>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</si>
  <si>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</si>
  <si>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</si>
  <si>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</si>
  <si>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</si>
  <si>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</si>
  <si>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</si>
  <si>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</si>
  <si>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</si>
  <si>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</si>
  <si>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</si>
  <si>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</si>
  <si>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</si>
  <si>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</si>
  <si>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</si>
  <si>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</si>
  <si>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</si>
  <si>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</si>
  <si>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</si>
  <si>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</si>
  <si>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</si>
  <si>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</si>
  <si>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</si>
  <si>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</si>
  <si>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</si>
  <si>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</si>
  <si>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</si>
  <si>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</si>
  <si>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</si>
  <si>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</si>
  <si>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</si>
  <si>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</si>
  <si>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</si>
  <si>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</si>
  <si>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</si>
  <si>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</si>
  <si>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</si>
  <si>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</si>
  <si>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</si>
  <si>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</si>
  <si>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</si>
  <si>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</si>
  <si>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</si>
  <si>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</si>
  <si>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</si>
  <si>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</si>
  <si>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</si>
  <si>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</si>
  <si>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</si>
  <si>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</si>
  <si>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</si>
  <si>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</si>
  <si>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</si>
  <si>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</si>
  <si>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</si>
  <si>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</si>
  <si>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</si>
  <si>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</si>
  <si>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</si>
  <si>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</si>
  <si>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</si>
  <si>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</si>
  <si>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</si>
  <si>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</si>
  <si>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</si>
  <si>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</si>
  <si>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</si>
  <si>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</si>
  <si>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</si>
  <si>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</si>
  <si>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</si>
  <si>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</si>
  <si>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</si>
  <si>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</si>
  <si>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</si>
  <si>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</si>
  <si>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</si>
  <si>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</si>
  <si>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</si>
  <si>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</si>
  <si>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</si>
  <si>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</si>
  <si>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</si>
  <si>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</si>
  <si>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</si>
  <si>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</si>
  <si>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</si>
  <si>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</si>
  <si>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</si>
  <si>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</si>
  <si>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</si>
  <si>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</si>
  <si>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</si>
  <si>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</si>
  <si>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</si>
  <si>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</si>
  <si>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</si>
  <si>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</si>
  <si>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</si>
  <si>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</si>
  <si>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</si>
  <si>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</si>
  <si>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</si>
  <si>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</si>
  <si>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</si>
  <si>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</si>
  <si>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</si>
  <si>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</si>
  <si>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</si>
  <si>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</si>
  <si>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</si>
  <si>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</si>
  <si>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</si>
  <si>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</si>
  <si>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</si>
  <si>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</si>
  <si>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</si>
  <si>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</si>
  <si>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</si>
  <si>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</si>
  <si>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</si>
  <si>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</si>
  <si>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</si>
  <si>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</si>
  <si>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</si>
  <si>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</si>
  <si>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</si>
  <si>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</si>
  <si>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</si>
  <si>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</si>
  <si>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</si>
  <si>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</si>
  <si>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</si>
  <si>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</si>
  <si>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</si>
  <si>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</si>
  <si>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</si>
  <si>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</si>
  <si>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</si>
  <si>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</si>
  <si>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</si>
  <si>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</si>
  <si>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</si>
  <si>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</si>
  <si>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</si>
  <si>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</si>
  <si>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</si>
  <si>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</si>
  <si>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</si>
  <si>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</si>
  <si>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</si>
  <si>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</si>
  <si>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</si>
  <si>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</si>
  <si>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</si>
  <si>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</si>
  <si>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</si>
  <si>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</si>
  <si>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</si>
  <si>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</si>
  <si>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</si>
  <si>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</si>
  <si>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</si>
  <si>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</si>
  <si>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</si>
  <si>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</si>
  <si>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</si>
  <si>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</si>
  <si>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</si>
  <si>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</si>
  <si>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</si>
  <si>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</si>
  <si>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</si>
  <si>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</si>
  <si>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</si>
  <si>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</si>
  <si>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</si>
  <si>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</si>
  <si>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</si>
  <si>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</si>
  <si>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</si>
  <si>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</si>
  <si>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</si>
  <si>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</si>
  <si>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</si>
  <si>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</si>
  <si>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</si>
  <si>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</si>
  <si>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</si>
  <si>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</si>
  <si>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</si>
  <si>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</si>
  <si>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</si>
  <si>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</si>
  <si>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</si>
  <si>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</si>
  <si>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</si>
  <si>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</si>
  <si>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</si>
  <si>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</si>
  <si>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</si>
  <si>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</si>
  <si>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</si>
  <si>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</si>
  <si>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</si>
  <si>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</si>
  <si>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</si>
  <si>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</si>
  <si>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</si>
  <si>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</si>
  <si>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</si>
  <si>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</si>
  <si>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</si>
  <si>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</si>
  <si>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</si>
  <si>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</si>
  <si>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</si>
  <si>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</si>
  <si>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</si>
  <si>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</si>
  <si>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</si>
  <si>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</si>
  <si>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</si>
  <si>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</si>
  <si>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</si>
  <si>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</si>
  <si>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</si>
  <si>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</si>
  <si>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</si>
  <si>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</si>
  <si>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</si>
  <si>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</si>
  <si>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</si>
  <si>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</si>
  <si>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</si>
  <si>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</si>
  <si>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</si>
  <si>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</si>
  <si>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</si>
  <si>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</si>
  <si>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</si>
  <si>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</si>
  <si>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</si>
  <si>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</si>
  <si>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</si>
  <si>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</si>
  <si>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</si>
  <si>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</si>
  <si>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</si>
  <si>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</si>
  <si>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</si>
  <si>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</si>
  <si>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</si>
  <si>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</si>
  <si>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</si>
  <si>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</si>
  <si>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</si>
  <si>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</si>
  <si>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</si>
  <si>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</si>
  <si>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</si>
  <si>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</si>
  <si>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</si>
  <si>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</si>
  <si>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</si>
  <si>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</si>
  <si>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</si>
  <si>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</si>
  <si>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</si>
  <si>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</si>
  <si>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</si>
  <si>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</si>
  <si>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</si>
  <si>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</si>
  <si>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"22"  травня  2021 р.</t>
  </si>
  <si>
    <r>
      <t>"</t>
    </r>
    <r>
      <rPr>
        <u val="single"/>
        <sz val="20"/>
        <rFont val="Arial Cyr"/>
        <family val="0"/>
      </rPr>
      <t xml:space="preserve">   21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</si>
</sst>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19.emf" /><Relationship Id="rId6" Type="http://schemas.openxmlformats.org/officeDocument/2006/relationships/image" Target="../media/image23.emf" /><Relationship Id="rId7" Type="http://schemas.openxmlformats.org/officeDocument/2006/relationships/image" Target="../media/image22.emf" /><Relationship Id="rId8" Type="http://schemas.openxmlformats.org/officeDocument/2006/relationships/image" Target="../media/image21.emf" /><Relationship Id="rId9" Type="http://schemas.openxmlformats.org/officeDocument/2006/relationships/image" Target="../media/image27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17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0.emf" /><Relationship Id="rId22" Type="http://schemas.openxmlformats.org/officeDocument/2006/relationships/image" Target="../media/image29.emf" /><Relationship Id="rId23" Type="http://schemas.openxmlformats.org/officeDocument/2006/relationships/image" Target="../media/image28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26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101.79262499999999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251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67</v>
      </c>
      <c r="P21" s="67" t="s">
        <v>79</v>
      </c>
      <c r="Q21" s="68" t="s">
        <v>146</v>
      </c>
      <c r="R21" s="67" t="s">
        <v>85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9</v>
      </c>
      <c r="Y21" s="76"/>
      <c r="Z21" s="68" t="s">
        <v>319</v>
      </c>
      <c r="AA21" s="67" t="s">
        <v>239</v>
      </c>
      <c r="AB21" s="67" t="s">
        <v>166</v>
      </c>
      <c r="AC21" s="67" t="s">
        <v>10</v>
      </c>
      <c r="AD21" s="67" t="s">
        <v>11</v>
      </c>
      <c r="AE21" s="67" t="s">
        <v>98</v>
      </c>
      <c r="AF21" s="67" t="s">
        <v>109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26</v>
      </c>
      <c r="H23" s="20">
        <f>G23</f>
        <v>26</v>
      </c>
      <c r="I23" s="20">
        <f>G23</f>
        <v>26</v>
      </c>
      <c r="J23" s="20">
        <f>G23</f>
        <v>26</v>
      </c>
      <c r="K23" s="20">
        <f>G23</f>
        <v>26</v>
      </c>
      <c r="L23" s="20">
        <f>G23</f>
        <v>26</v>
      </c>
      <c r="M23" s="20">
        <f>G23</f>
        <v>26</v>
      </c>
      <c r="N23" s="70">
        <f>G23</f>
        <v>26</v>
      </c>
      <c r="O23" s="21">
        <v>26</v>
      </c>
      <c r="P23" s="20">
        <f aca="true" t="shared" si="0" ref="P23:V23">O23</f>
        <v>26</v>
      </c>
      <c r="Q23" s="21">
        <f t="shared" si="0"/>
        <v>26</v>
      </c>
      <c r="R23" s="20">
        <f t="shared" si="0"/>
        <v>26</v>
      </c>
      <c r="S23" s="20">
        <f t="shared" si="0"/>
        <v>26</v>
      </c>
      <c r="T23" s="20">
        <f t="shared" si="0"/>
        <v>26</v>
      </c>
      <c r="U23" s="20">
        <f t="shared" si="0"/>
        <v>26</v>
      </c>
      <c r="V23" s="20">
        <f t="shared" si="0"/>
        <v>26</v>
      </c>
      <c r="W23" s="20">
        <v>26</v>
      </c>
      <c r="X23" s="20">
        <f>W23</f>
        <v>26</v>
      </c>
      <c r="Y23" s="70">
        <f>X23</f>
        <v>26</v>
      </c>
      <c r="Z23" s="21">
        <v>26</v>
      </c>
      <c r="AA23" s="20">
        <f>Z23</f>
        <v>26</v>
      </c>
      <c r="AB23" s="20">
        <f aca="true" t="shared" si="1" ref="AB23:AG23">AA23</f>
        <v>26</v>
      </c>
      <c r="AC23" s="20">
        <f t="shared" si="1"/>
        <v>26</v>
      </c>
      <c r="AD23" s="20">
        <f t="shared" si="1"/>
        <v>26</v>
      </c>
      <c r="AE23" s="20">
        <f t="shared" si="1"/>
        <v>26</v>
      </c>
      <c r="AF23" s="20">
        <f t="shared" si="1"/>
        <v>26</v>
      </c>
      <c r="AG23" s="70">
        <f t="shared" si="1"/>
        <v>26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150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148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0.148</v>
      </c>
      <c r="AJ27" s="173"/>
      <c r="AK27" s="160">
        <f>SUM(G28:AG28)</f>
        <v>3.848</v>
      </c>
      <c r="AL27" s="161"/>
      <c r="AM27" s="317">
        <f>IF(AK27=0,0,AS117)</f>
        <v>117.5</v>
      </c>
      <c r="AN27" s="315">
        <f>AK27*AM27</f>
        <v>452.14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3.848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2.08</v>
      </c>
      <c r="AL33" s="161"/>
      <c r="AM33" s="317">
        <f>IF(AK33=0,0,AV117)</f>
        <v>98.2</v>
      </c>
      <c r="AN33" s="315">
        <f>AK33*AM33</f>
        <v>204.256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2.08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126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0.126</v>
      </c>
      <c r="AJ37" s="173"/>
      <c r="AK37" s="160">
        <f>SUM(G38:AG38)</f>
        <v>3.276</v>
      </c>
      <c r="AL37" s="161"/>
      <c r="AM37" s="317">
        <f>IF(AK37=0,0,AX117)</f>
        <v>57.16</v>
      </c>
      <c r="AN37" s="315">
        <f>AK37*AM37</f>
        <v>187.25615999999997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3.276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>
        <v>2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0.0495</v>
      </c>
      <c r="AJ41" s="173"/>
      <c r="AK41" s="160">
        <f>SUM(G42:AG42)</f>
        <v>1.2870000000000001</v>
      </c>
      <c r="AL41" s="161"/>
      <c r="AM41" s="317">
        <f>IF(AK41=0,0,AZ117)</f>
        <v>181.81</v>
      </c>
      <c r="AN41" s="315">
        <f>AK41*AM41</f>
        <v>233.98947000000004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0.195</v>
      </c>
      <c r="H42" s="47">
        <f t="shared" si="26"/>
      </c>
      <c r="I42" s="46">
        <f t="shared" si="26"/>
        <v>0.52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0.234</v>
      </c>
      <c r="P42" s="46">
        <f t="shared" si="27"/>
        <v>0.13</v>
      </c>
      <c r="Q42" s="47">
        <f t="shared" si="27"/>
      </c>
      <c r="R42" s="46">
        <f t="shared" si="27"/>
        <v>0.052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0.156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0.52</v>
      </c>
      <c r="AL47" s="161"/>
      <c r="AM47" s="317">
        <f>IF(AK47=0,0,BC117)</f>
        <v>44</v>
      </c>
      <c r="AN47" s="315">
        <f>AK47*AM47</f>
        <v>22.880000000000003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0.208</v>
      </c>
      <c r="P48" s="46">
        <f t="shared" si="36"/>
      </c>
      <c r="Q48" s="47">
        <f t="shared" si="36"/>
        <v>0.13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0.13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0.17300000000000001</v>
      </c>
      <c r="AJ49" s="173"/>
      <c r="AK49" s="160">
        <f>SUM(G50:AG50)</f>
        <v>4.498</v>
      </c>
      <c r="AL49" s="161"/>
      <c r="AM49" s="317">
        <f>IF(AK49=0,0,BD117)</f>
        <v>18.8</v>
      </c>
      <c r="AN49" s="315">
        <f>AK49*AM49</f>
        <v>84.56240000000001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3.666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0.832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0.20800000000000002</v>
      </c>
      <c r="AJ53" s="173"/>
      <c r="AK53" s="160">
        <f>SUM(G54:AG54)</f>
        <v>5.408</v>
      </c>
      <c r="AL53" s="161"/>
      <c r="AM53" s="317">
        <f>IF(AK53=0,0,BF117)</f>
        <v>24.53</v>
      </c>
      <c r="AN53" s="315">
        <f>AK53*AM53</f>
        <v>132.65824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5.408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0.65</v>
      </c>
      <c r="AL55" s="161"/>
      <c r="AM55" s="317">
        <f>IF(AK55=0,0,BG117)</f>
        <v>63.86</v>
      </c>
      <c r="AN55" s="315">
        <f>AK55*AM55</f>
        <v>41.509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</v>
      </c>
      <c r="AJ57" s="173"/>
      <c r="AK57" s="160">
        <f>SUM(G58:AG58)</f>
        <v>3.666</v>
      </c>
      <c r="AL57" s="161"/>
      <c r="AM57" s="317">
        <f>IF(AK57=0,0,BH117)</f>
        <v>58.96</v>
      </c>
      <c r="AN57" s="315">
        <f>AK57*AM57</f>
        <v>216.14736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3.666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0.52</v>
      </c>
      <c r="AL59" s="161"/>
      <c r="AM59" s="317">
        <f>IF(AK59=0,0,BI117)</f>
        <v>140.8</v>
      </c>
      <c r="AN59" s="315">
        <f>AK59*AM59</f>
        <v>73.21600000000001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28.6</v>
      </c>
      <c r="AL61" s="235"/>
      <c r="AM61" s="317">
        <f>IF(AK61=0,0,BJ117)</f>
        <v>2.7</v>
      </c>
      <c r="AN61" s="315">
        <f>AK61*AM61</f>
        <v>77.22000000000001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26</v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11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0.024999999999999998</v>
      </c>
      <c r="AJ65" s="173"/>
      <c r="AK65" s="160">
        <f>SUM(G66:AG66)</f>
        <v>0.6499999999999999</v>
      </c>
      <c r="AL65" s="161"/>
      <c r="AM65" s="317">
        <f>IF(AK65=0,0,BL117)</f>
        <v>11.4</v>
      </c>
      <c r="AN65" s="315">
        <f>AK65*AM65</f>
        <v>7.409999999999999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0.104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0.286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0.208</v>
      </c>
      <c r="AL67" s="161"/>
      <c r="AM67" s="317">
        <f>IF(AK67=0,0,BM117)</f>
        <v>75</v>
      </c>
      <c r="AN67" s="315">
        <f>AK67*AM67</f>
        <v>15.6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0.208</v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50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0.058</v>
      </c>
      <c r="AJ73" s="173"/>
      <c r="AK73" s="160">
        <f>SUM(G74:AG74)</f>
        <v>1.508</v>
      </c>
      <c r="AL73" s="161"/>
      <c r="AM73" s="317">
        <f>IF(AK73=0,0,BP117)</f>
        <v>11.25</v>
      </c>
      <c r="AN73" s="315">
        <f>AK73*AM73</f>
        <v>16.965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0.208</v>
      </c>
      <c r="P74" s="46">
        <f t="shared" si="75"/>
        <v>1.3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v>35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0.035</v>
      </c>
      <c r="AJ83" s="173"/>
      <c r="AK83" s="160">
        <f>SUM(G84:AG84)</f>
        <v>0.91</v>
      </c>
      <c r="AL83" s="161"/>
      <c r="AM83" s="317">
        <f>IF(AK83=0,0,BR117)</f>
        <v>24.1</v>
      </c>
      <c r="AN83" s="315">
        <f>AK83*AM83</f>
        <v>21.931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  <v>0.91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21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1.8200000000000003</v>
      </c>
      <c r="AL97" s="161"/>
      <c r="AM97" s="317">
        <f>IF(AK97=0,0,BW117)</f>
        <v>21</v>
      </c>
      <c r="AN97" s="315">
        <f>AK97*AM97</f>
        <v>38.220000000000006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0.26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0.39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0.546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0.624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1.04</v>
      </c>
      <c r="AL105" s="161"/>
      <c r="AM105" s="317">
        <f>IF(AK105=0,0,CA117)</f>
        <v>58.24</v>
      </c>
      <c r="AN105" s="315">
        <f>AK105*AM105</f>
        <v>60.5696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1.04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74">
        <v>615027</v>
      </c>
      <c r="AI107" s="172">
        <f>AK107/сред</f>
        <v>0.012</v>
      </c>
      <c r="AJ107" s="173"/>
      <c r="AK107" s="160">
        <f>SUM(G108:AG108)</f>
        <v>0.312</v>
      </c>
      <c r="AL107" s="161"/>
      <c r="AM107" s="317">
        <f>IF(AK107=0,0,CB117)</f>
        <v>62</v>
      </c>
      <c r="AN107" s="315">
        <f>AK107*AM107</f>
        <v>19.344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0.312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5.2</v>
      </c>
      <c r="AL111" s="161"/>
      <c r="AM111" s="317">
        <f>IF(AK111=0,0,CD117)</f>
        <v>21.7</v>
      </c>
      <c r="AN111" s="315">
        <f>AK111*AM111</f>
        <v>112.84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7.8</v>
      </c>
      <c r="AL115" s="161"/>
      <c r="AM115" s="317">
        <f>IF(AK115=0,0,CF117)</f>
        <v>16.8</v>
      </c>
      <c r="AN115" s="315">
        <f>AK115*AM115</f>
        <v>131.04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0.29300000000000004</v>
      </c>
      <c r="AJ125" s="173"/>
      <c r="AK125" s="160">
        <f>SUM(G126:AG126)</f>
        <v>7.618</v>
      </c>
      <c r="AL125" s="161"/>
      <c r="AM125" s="317">
        <f>IF(AK125=0,0,CG117)</f>
        <v>13.1</v>
      </c>
      <c r="AN125" s="315">
        <f>AK125*AM125</f>
        <v>99.7958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1.378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6.24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v>80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0.08</v>
      </c>
      <c r="AJ127" s="173"/>
      <c r="AK127" s="160">
        <f>SUM(G128:AG128)</f>
        <v>2.08</v>
      </c>
      <c r="AL127" s="161"/>
      <c r="AM127" s="317">
        <f>IF(AK127=0,0,CH117)</f>
        <v>4.25</v>
      </c>
      <c r="AN127" s="315">
        <f>AK127*AM127</f>
        <v>8.84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2.08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v>22</v>
      </c>
      <c r="P129" s="38">
        <f>VLOOKUP(обед2,таб,45,FALSE)</f>
        <v>0</v>
      </c>
      <c r="Q129" s="37">
        <v>30</v>
      </c>
      <c r="R129" s="38">
        <v>38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0.09</v>
      </c>
      <c r="AJ129" s="173"/>
      <c r="AK129" s="160">
        <f>SUM(G130:AG130)</f>
        <v>2.34</v>
      </c>
      <c r="AL129" s="161"/>
      <c r="AM129" s="317">
        <f>IF(AK129=0,0,CI117)</f>
        <v>5.9</v>
      </c>
      <c r="AN129" s="315">
        <f>AK129*AM129</f>
        <v>13.806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0.572</v>
      </c>
      <c r="P130" s="45">
        <f t="shared" si="156"/>
      </c>
      <c r="Q130" s="49">
        <f t="shared" si="156"/>
        <v>0.78</v>
      </c>
      <c r="R130" s="45">
        <f t="shared" si="156"/>
        <v>0.988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45</v>
      </c>
      <c r="P131" s="35">
        <f>VLOOKUP(обед2,таб,46,FALSE)</f>
        <v>0</v>
      </c>
      <c r="Q131" s="34">
        <v>20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0.065</v>
      </c>
      <c r="AJ131" s="173"/>
      <c r="AK131" s="160">
        <f>SUM(G132:AG132)</f>
        <v>1.69</v>
      </c>
      <c r="AL131" s="161"/>
      <c r="AM131" s="317">
        <f>IF(AK131=0,0,CJ117)</f>
        <v>7.8</v>
      </c>
      <c r="AN131" s="315">
        <f>AK131*AM131</f>
        <v>13.181999999999999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1.17</v>
      </c>
      <c r="P132" s="46">
        <f t="shared" si="159"/>
      </c>
      <c r="Q132" s="47">
        <f t="shared" si="159"/>
        <v>0.52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0.16</v>
      </c>
      <c r="AJ137" s="173"/>
      <c r="AK137" s="160">
        <f>SUM(G138:AG138)</f>
        <v>4.16</v>
      </c>
      <c r="AL137" s="161"/>
      <c r="AM137" s="317">
        <f>IF(AK137=0,0,CO117)</f>
        <v>6.8</v>
      </c>
      <c r="AN137" s="315">
        <f>AK137*AM137</f>
        <v>28.288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4.16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</v>
      </c>
      <c r="AJ141" s="173"/>
      <c r="AK141" s="160">
        <f>SUM(G142:AG142)</f>
        <v>0.078</v>
      </c>
      <c r="AL141" s="161"/>
      <c r="AM141" s="317">
        <f>IF(AK141=0,0,CM117)</f>
        <v>52.8</v>
      </c>
      <c r="AN141" s="315">
        <f>AK141*AM141</f>
        <v>4.118399999999999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0.026</v>
      </c>
      <c r="P142" s="45">
        <f t="shared" si="174"/>
      </c>
      <c r="Q142" s="49">
        <f t="shared" si="174"/>
        <v>0.052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2.6</v>
      </c>
      <c r="AL145" s="161"/>
      <c r="AM145" s="317">
        <f>IF(AK145=0,0,CP117)</f>
        <v>56.4</v>
      </c>
      <c r="AN145" s="315">
        <f>AK145*AM145</f>
        <v>146.64000000000001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2.6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0.45000000000000007</v>
      </c>
      <c r="AJ147" s="173"/>
      <c r="AK147" s="160">
        <f>SUM(G148:AG148)</f>
        <v>11.700000000000001</v>
      </c>
      <c r="AL147" s="161"/>
      <c r="AM147" s="317">
        <f>IF(AK147=0,0,CQ117)</f>
        <v>13.8</v>
      </c>
      <c r="AN147" s="315">
        <f>AK147*AM147</f>
        <v>161.46000000000004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3.9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0.026</v>
      </c>
      <c r="AL161" s="161"/>
      <c r="AM161" s="317">
        <f>IF(AK161=0,0,CX117)</f>
        <v>452</v>
      </c>
      <c r="AN161" s="315">
        <f>AK161*AM161</f>
        <v>11.751999999999999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0.026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0.26</v>
      </c>
      <c r="AL163" s="161"/>
      <c r="AM163" s="317">
        <f>IF(AK163=0,0,CY117)</f>
        <v>10.24</v>
      </c>
      <c r="AN163" s="315">
        <f>AK163*AM163</f>
        <v>2.6624000000000003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74"/>
      <c r="AI171" s="172">
        <f>AK171/сред</f>
        <v>0.001</v>
      </c>
      <c r="AJ171" s="173"/>
      <c r="AK171" s="160">
        <f>SUM(G172:AG172)</f>
        <v>0.026</v>
      </c>
      <c r="AL171" s="161"/>
      <c r="AM171" s="317">
        <f>IF(AK171=0,0,DC117)</f>
        <v>86.67</v>
      </c>
      <c r="AN171" s="315">
        <f>AK171*AM171</f>
        <v>2.2534199999999998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0.026</v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4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0.104</v>
      </c>
      <c r="AL175" s="161"/>
      <c r="AM175" s="317">
        <f>IF(AK175=0,0,DI117)</f>
        <v>39</v>
      </c>
      <c r="AN175" s="315">
        <f>AK175*AM175</f>
        <v>4.056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0.104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2646.6082499999998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2021-05-21T06:44:22Z</cp:lastPrinted>
  <dcterms:created xsi:type="dcterms:W3CDTF">1996-10-08T23:32:33Z</dcterms:created>
  <dcterms:modified xsi:type="dcterms:W3CDTF">2021-05-22T06:22:32Z</dcterms:modified>
  <cp:category/>
  <cp:version/>
  <cp:contentType/>
  <cp:contentStatus/>
</cp:coreProperties>
</file>